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875" windowHeight="10485" activeTab="1"/>
  </bookViews>
  <sheets>
    <sheet name="Титульный лист" sheetId="1" r:id="rId1"/>
    <sheet name="Структура тарифа" sheetId="2" r:id="rId2"/>
  </sheets>
  <externalReferences>
    <externalReference r:id="rId5"/>
    <externalReference r:id="rId6"/>
  </externalReferences>
  <definedNames>
    <definedName name="activity">'[1]Титульный'!$F$30</definedName>
    <definedName name="fil">'[1]Титульный'!$F$25</definedName>
    <definedName name="godEnd">'[1]Титульный'!$F$17</definedName>
    <definedName name="godStart">'[1]Титульный'!$F$16</definedName>
    <definedName name="kind_of_NDS">'[1]TEHSHEET'!$N$2:$N$4</definedName>
    <definedName name="logic">'[1]TEHSHEET'!$A$2:$A$3</definedName>
    <definedName name="MO_LIST_22">'[2]REESTR_MO'!$B$116</definedName>
    <definedName name="MO_LIST_23">'[1]REESTR_MO'!$B$117</definedName>
    <definedName name="MR_LIST">'[1]REESTR_MO'!$D$2:$D$23</definedName>
    <definedName name="org">'[1]Титульный'!$F$23</definedName>
    <definedName name="strPublication">'Титульный лист'!$F$11</definedName>
    <definedName name="TSphere">'[1]TEHSHEET'!$W$3</definedName>
    <definedName name="TSphere_full">'[1]TEHSHEET'!$W$5</definedName>
  </definedNames>
  <calcPr fullCalcOnLoad="1"/>
</workbook>
</file>

<file path=xl/sharedStrings.xml><?xml version="1.0" encoding="utf-8"?>
<sst xmlns="http://schemas.openxmlformats.org/spreadsheetml/2006/main" count="140" uniqueCount="105">
  <si>
    <t>Субъект РФ</t>
  </si>
  <si>
    <t>Ханты-Мансийский автономный округ</t>
  </si>
  <si>
    <t>Публикация</t>
  </si>
  <si>
    <t>Источники публикации</t>
  </si>
  <si>
    <t>a</t>
  </si>
  <si>
    <t>Печатное издание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</si>
  <si>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</si>
  <si>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</si>
  <si>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</si>
  <si>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</si>
  <si>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</si>
  <si>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</si>
  <si>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ИНН</t>
  </si>
  <si>
    <t>КПП</t>
  </si>
  <si>
    <t>Вид деятельности</t>
  </si>
  <si>
    <t>Утилизация (захоронение) твердых бытовых отходов и иные виды деятельности</t>
  </si>
  <si>
    <t>Режим налогообложения</t>
  </si>
  <si>
    <t>общий</t>
  </si>
  <si>
    <t>Организация выполняет инвестиционную программу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</si>
  <si>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</si>
  <si>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</si>
  <si>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</si>
  <si>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</si>
  <si>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</si>
  <si>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</si>
  <si>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</si>
  <si>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</si>
  <si>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</si>
  <si>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</si>
  <si>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</si>
  <si>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</si>
  <si>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Начальник ПЭО</t>
  </si>
  <si>
    <t>e-mail:</t>
  </si>
  <si>
    <t>На официальном сайте организации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</si>
  <si>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</si>
  <si>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</si>
  <si>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</si>
  <si>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</si>
  <si>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</si>
  <si>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</si>
  <si>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</si>
  <si>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</si>
  <si>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</si>
  <si>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</si>
  <si>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</si>
  <si>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</si>
  <si>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</si>
  <si>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</si>
  <si>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</si>
  <si>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</si>
  <si>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</si>
  <si>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</si>
  <si>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</si>
  <si>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</si>
  <si>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</si>
  <si>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</si>
  <si>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</si>
  <si>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</si>
  <si>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3.6</t>
  </si>
  <si>
    <t>Общехозяйственные (управленческие) расходы</t>
  </si>
  <si>
    <t>3.7</t>
  </si>
  <si>
    <t>Расходы на ремонт (капитальный и текущий) основных производственных средств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</si>
  <si>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</si>
  <si>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</si>
  <si>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</si>
  <si>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</si>
  <si>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3.9</t>
  </si>
  <si>
    <t>Электрическая энергия</t>
  </si>
  <si>
    <t>3.10</t>
  </si>
  <si>
    <t>Расходы на ГСМ</t>
  </si>
  <si>
    <t>3.11</t>
  </si>
  <si>
    <t>Прочие косвенные расходы</t>
  </si>
  <si>
    <t>3.12</t>
  </si>
  <si>
    <t>Плата за негативное воздействие на окружающую среду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</si>
  <si>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</si>
  <si>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</si>
  <si>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</si>
  <si>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</si>
  <si>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</si>
  <si>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</si>
  <si>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</si>
  <si>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</si>
  <si>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7</t>
  </si>
  <si>
    <t>Среднесписочная численность основного производственного персонала</t>
  </si>
  <si>
    <t>чел.</t>
  </si>
  <si>
    <t>*</t>
  </si>
  <si>
    <t>Муниципальное дорожно-эксплуатационное предприятие Муниципального образования город Ханты-Мансийск</t>
  </si>
  <si>
    <t>8601000426</t>
  </si>
  <si>
    <t>860101001</t>
  </si>
  <si>
    <t>город Ханты-Мансийск</t>
  </si>
  <si>
    <t>71871000</t>
  </si>
  <si>
    <t>ул.Студенческая,8</t>
  </si>
  <si>
    <t>Конева Елена Николаевна</t>
  </si>
  <si>
    <t>8(3467)35-69-19</t>
  </si>
  <si>
    <t>Циценко Руслана Анатольевна</t>
  </si>
  <si>
    <t>8(3467)35-99-58</t>
  </si>
  <si>
    <t>planovyy@rambler.ru</t>
  </si>
  <si>
    <t>3.8.1</t>
  </si>
  <si>
    <t>3.8.2</t>
  </si>
  <si>
    <t>3.13</t>
  </si>
  <si>
    <t>Прочие прямые  расходы</t>
  </si>
  <si>
    <t>Сергеев Александр Сергеевич</t>
  </si>
  <si>
    <t>8(3467)356-922</t>
  </si>
  <si>
    <t>01.01.2017</t>
  </si>
  <si>
    <t>31.12.2019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</si>
</sst>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47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Verdana"/>
      <family val="2"/>
    </font>
    <font>
      <sz val="10"/>
      <name val="Tahoma"/>
      <family val="2"/>
    </font>
    <font>
      <sz val="12"/>
      <name val="Marlett"/>
      <family val="0"/>
    </font>
    <font>
      <sz val="9"/>
      <color indexed="9"/>
      <name val="Tahoma"/>
      <family val="2"/>
    </font>
    <font>
      <sz val="13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tted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55" applyFont="1" applyFill="1" applyBorder="1" applyAlignment="1" applyProtection="1">
      <alignment horizontal="right" vertical="center" wrapText="1" indent="1"/>
      <protection/>
    </xf>
    <xf numFmtId="0" fontId="2" fillId="0" borderId="0" xfId="54" applyFont="1" applyBorder="1" applyAlignment="1" applyProtection="1">
      <alignment horizontal="right" vertical="center" wrapText="1" indent="2"/>
      <protection/>
    </xf>
    <xf numFmtId="0" fontId="2" fillId="0" borderId="10" xfId="54" applyFont="1" applyBorder="1" applyAlignment="1" applyProtection="1">
      <alignment vertical="center" wrapText="1"/>
      <protection/>
    </xf>
    <xf numFmtId="0" fontId="2" fillId="0" borderId="10" xfId="54" applyFont="1" applyBorder="1" applyAlignment="1" applyProtection="1">
      <alignment horizontal="center" vertical="center" wrapText="1"/>
      <protection/>
    </xf>
    <xf numFmtId="49" fontId="2" fillId="33" borderId="0" xfId="57" applyNumberFormat="1" applyFont="1" applyFill="1" applyBorder="1" applyAlignment="1" applyProtection="1">
      <alignment horizontal="right" vertical="center" wrapText="1" indent="1"/>
      <protection/>
    </xf>
    <xf numFmtId="49" fontId="2" fillId="33" borderId="0" xfId="57" applyNumberFormat="1" applyFont="1" applyFill="1" applyBorder="1" applyAlignment="1" applyProtection="1">
      <alignment horizontal="center" vertical="center" wrapText="1"/>
      <protection/>
    </xf>
    <xf numFmtId="14" fontId="2" fillId="33" borderId="11" xfId="57" applyNumberFormat="1" applyFont="1" applyFill="1" applyBorder="1" applyAlignment="1" applyProtection="1">
      <alignment horizontal="center" vertical="center" wrapText="1"/>
      <protection/>
    </xf>
    <xf numFmtId="0" fontId="2" fillId="33" borderId="11" xfId="54" applyFont="1" applyFill="1" applyBorder="1" applyAlignment="1" applyProtection="1">
      <alignment vertical="center" wrapText="1"/>
      <protection/>
    </xf>
    <xf numFmtId="0" fontId="2" fillId="0" borderId="0" xfId="54" applyFont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right" vertical="center" wrapText="1" indent="1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54" applyFont="1" applyBorder="1" applyAlignment="1" applyProtection="1">
      <alignment vertical="center" wrapText="1"/>
      <protection/>
    </xf>
    <xf numFmtId="0" fontId="2" fillId="33" borderId="11" xfId="57" applyNumberFormat="1" applyFont="1" applyFill="1" applyBorder="1" applyAlignment="1" applyProtection="1">
      <alignment horizontal="center" vertical="center" wrapText="1"/>
      <protection/>
    </xf>
    <xf numFmtId="49" fontId="2" fillId="33" borderId="0" xfId="57" applyNumberFormat="1" applyFont="1" applyFill="1" applyBorder="1" applyAlignment="1" applyProtection="1">
      <alignment horizontal="right" vertical="center" wrapText="1" indent="2"/>
      <protection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49" fontId="7" fillId="33" borderId="12" xfId="57" applyNumberFormat="1" applyFont="1" applyFill="1" applyBorder="1" applyAlignment="1" applyProtection="1">
      <alignment horizontal="center" vertical="center" wrapText="1"/>
      <protection/>
    </xf>
    <xf numFmtId="49" fontId="7" fillId="33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4" applyFont="1" applyBorder="1" applyAlignment="1" applyProtection="1">
      <alignment vertical="center" wrapText="1"/>
      <protection/>
    </xf>
    <xf numFmtId="0" fontId="7" fillId="33" borderId="0" xfId="54" applyFont="1" applyFill="1" applyBorder="1" applyAlignment="1" applyProtection="1">
      <alignment vertical="center" wrapText="1"/>
      <protection/>
    </xf>
    <xf numFmtId="0" fontId="2" fillId="33" borderId="0" xfId="57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4" applyFont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vertical="center" wrapText="1"/>
      <protection/>
    </xf>
    <xf numFmtId="0" fontId="2" fillId="33" borderId="0" xfId="57" applyNumberFormat="1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Border="1" applyAlignment="1" applyProtection="1">
      <alignment horizontal="center" vertical="center" wrapText="1"/>
      <protection/>
    </xf>
    <xf numFmtId="0" fontId="2" fillId="33" borderId="0" xfId="54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/>
      <protection/>
    </xf>
    <xf numFmtId="49" fontId="8" fillId="36" borderId="14" xfId="42" applyNumberFormat="1" applyFont="1" applyFill="1" applyBorder="1" applyAlignment="1" applyProtection="1">
      <alignment horizontal="left" vertical="center" indent="1"/>
      <protection/>
    </xf>
    <xf numFmtId="0" fontId="0" fillId="36" borderId="15" xfId="0" applyFont="1" applyFill="1" applyBorder="1" applyAlignment="1" applyProtection="1">
      <alignment horizontal="center" vertical="top"/>
      <protection/>
    </xf>
    <xf numFmtId="49" fontId="2" fillId="33" borderId="11" xfId="57" applyNumberFormat="1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vertical="center" wrapText="1"/>
      <protection/>
    </xf>
    <xf numFmtId="49" fontId="4" fillId="33" borderId="0" xfId="58" applyNumberFormat="1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vertical="center" wrapText="1"/>
      <protection/>
    </xf>
    <xf numFmtId="49" fontId="4" fillId="33" borderId="0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5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1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2" fillId="35" borderId="18" xfId="55" applyFont="1" applyFill="1" applyBorder="1" applyAlignment="1" applyProtection="1">
      <alignment horizontal="center" vertical="center" wrapText="1"/>
      <protection/>
    </xf>
    <xf numFmtId="4" fontId="2" fillId="34" borderId="19" xfId="0" applyNumberFormat="1" applyFont="1" applyFill="1" applyBorder="1" applyAlignment="1" applyProtection="1">
      <alignment horizontal="center" vertic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 wrapText="1" indent="1"/>
      <protection/>
    </xf>
    <xf numFmtId="0" fontId="0" fillId="0" borderId="16" xfId="0" applyBorder="1" applyAlignment="1" applyProtection="1">
      <alignment horizontal="left" vertical="center" wrapText="1" indent="2"/>
      <protection/>
    </xf>
    <xf numFmtId="4" fontId="2" fillId="37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34" borderId="16" xfId="0" applyNumberFormat="1" applyFill="1" applyBorder="1" applyAlignment="1" applyProtection="1">
      <alignment horizontal="left" vertical="center" wrapText="1" indent="1"/>
      <protection locked="0"/>
    </xf>
    <xf numFmtId="3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14" fontId="4" fillId="38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7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13" xfId="56" applyFont="1" applyFill="1" applyBorder="1" applyAlignment="1" applyProtection="1">
      <alignment horizontal="center" vertical="center" wrapText="1"/>
      <protection/>
    </xf>
    <xf numFmtId="0" fontId="2" fillId="34" borderId="13" xfId="55" applyFont="1" applyFill="1" applyBorder="1" applyAlignment="1" applyProtection="1">
      <alignment horizontal="center" vertical="center" wrapText="1"/>
      <protection locked="0"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49" fontId="5" fillId="39" borderId="13" xfId="55" applyNumberFormat="1" applyFont="1" applyFill="1" applyBorder="1" applyAlignment="1" applyProtection="1">
      <alignment horizontal="center" vertical="center" wrapText="1"/>
      <protection/>
    </xf>
    <xf numFmtId="49" fontId="2" fillId="33" borderId="12" xfId="57" applyNumberFormat="1" applyFont="1" applyFill="1" applyBorder="1" applyAlignment="1" applyProtection="1">
      <alignment horizontal="center" vertical="center" wrapText="1"/>
      <protection/>
    </xf>
    <xf numFmtId="49" fontId="2" fillId="39" borderId="13" xfId="55" applyNumberFormat="1" applyFont="1" applyFill="1" applyBorder="1" applyAlignment="1" applyProtection="1">
      <alignment horizontal="center" vertical="center" wrapText="1"/>
      <protection/>
    </xf>
    <xf numFmtId="0" fontId="2" fillId="35" borderId="13" xfId="57" applyNumberFormat="1" applyFont="1" applyFill="1" applyBorder="1" applyAlignment="1" applyProtection="1">
      <alignment horizontal="center" vertical="center" wrapText="1"/>
      <protection/>
    </xf>
    <xf numFmtId="49" fontId="2" fillId="35" borderId="13" xfId="57" applyNumberFormat="1" applyFont="1" applyFill="1" applyBorder="1" applyAlignment="1" applyProtection="1">
      <alignment horizontal="center"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49" fontId="4" fillId="34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55" applyFont="1" applyFill="1" applyBorder="1" applyAlignment="1" applyProtection="1">
      <alignment horizontal="center" vertical="center" wrapText="1"/>
      <protection/>
    </xf>
    <xf numFmtId="0" fontId="1" fillId="0" borderId="0" xfId="55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23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24" xfId="5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L1.ELECTR" xfId="54"/>
    <cellStyle name="Обычный_ЖКУ_проект3" xfId="55"/>
    <cellStyle name="Обычный_ЖКУ_проект3 2" xfId="56"/>
    <cellStyle name="Обычный_форма 1 водопровод для орг" xfId="57"/>
    <cellStyle name="Обычный_форма 1 водопровод для орг_CALC.KV.4.78(v1.0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sayfutdino\forall_s\&#1054;&#1090;&#1095;&#1077;&#1090;&#1085;&#1086;&#1089;&#1090;&#1100;%20&#1045;&#1048;&#1040;&#1057;_&#1052;&#1059;&#1055;%202014\&#1055;&#1069;&#1054;\JKH.OPEN.INFO.TARIFF_&#1088;&#1072;&#1079;&#1086;&#1074;&#1099;&#1081;\JKH.OPEN.INFO.TARIFF.TBO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2\&#1082;&#1072;&#1073;&#1080;&#1085;&#1077;&#1090;&#1099;\Temp\&#1045;&#1048;&#1040;&#1057;%20&#1086;&#1090;&#1095;&#1077;&#1090;&#1099;\&#1054;&#1058;&#1063;&#1045;&#1058;&#1067;\jkh.open.info.tarif.tbo\2015\JKH.OPEN.INFO.TARIFF.T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 t="str">
            <v>01.08.2014</v>
          </cell>
        </row>
        <row r="17">
          <cell r="F17" t="str">
            <v>31.12.2014</v>
          </cell>
        </row>
        <row r="23">
          <cell r="F23" t="str">
            <v>Муниципальное унитарное предприятие "Югорскэнергогаз"</v>
          </cell>
        </row>
        <row r="30">
          <cell r="F30" t="str">
            <v>Утилизация (захоронение) твердых бытовых отходов и иные виды деятельности</v>
          </cell>
        </row>
      </sheetData>
      <sheetData sheetId="12">
        <row r="2">
          <cell r="A2" t="str">
            <v>да</v>
          </cell>
          <cell r="N2" t="str">
            <v>общий</v>
          </cell>
        </row>
        <row r="3">
          <cell r="A3" t="str">
            <v>нет</v>
          </cell>
          <cell r="N3" t="str">
            <v>общий с учетом освобождения от уплаты НДС</v>
          </cell>
          <cell r="W3" t="str">
            <v>ТБО</v>
          </cell>
        </row>
        <row r="4">
          <cell r="N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W5" t="str">
            <v>утилизации (захоронения) твердых бытовых отходов</v>
          </cell>
        </row>
      </sheetData>
      <sheetData sheetId="25">
        <row r="2">
          <cell r="D2" t="str">
            <v>Белоярский муниципальный район</v>
          </cell>
        </row>
        <row r="3">
          <cell r="D3" t="str">
            <v>Березовский муниципальный район</v>
          </cell>
        </row>
        <row r="4">
          <cell r="D4" t="str">
            <v>Город Когалым</v>
          </cell>
        </row>
        <row r="5">
          <cell r="D5" t="str">
            <v>Кондинский муниципальный район</v>
          </cell>
        </row>
        <row r="6">
          <cell r="D6" t="str">
            <v>Нефтеюганский муниципальный район</v>
          </cell>
        </row>
        <row r="7">
          <cell r="D7" t="str">
            <v>Нижневартовский муниципальный район</v>
          </cell>
        </row>
        <row r="8">
          <cell r="D8" t="str">
            <v>Октябрьский муниципальный район</v>
          </cell>
        </row>
        <row r="9">
          <cell r="D9" t="str">
            <v>Советский муниципальный район</v>
          </cell>
        </row>
        <row r="10">
          <cell r="D10" t="str">
            <v>Сургутский муниципальный район</v>
          </cell>
        </row>
        <row r="11">
          <cell r="D11" t="str">
            <v>Ханты-Мансийский муниципальный район</v>
          </cell>
        </row>
        <row r="12">
          <cell r="D12" t="str">
            <v>город Лангепас</v>
          </cell>
        </row>
        <row r="13">
          <cell r="D13" t="str">
            <v>город Мегион</v>
          </cell>
        </row>
        <row r="14">
          <cell r="D14" t="str">
            <v>город Нефтеюганск</v>
          </cell>
        </row>
        <row r="15">
          <cell r="D15" t="str">
            <v>город Нижневартовск</v>
          </cell>
        </row>
        <row r="16">
          <cell r="D16" t="str">
            <v>город Нягань</v>
          </cell>
        </row>
        <row r="17">
          <cell r="D17" t="str">
            <v>город Покачи</v>
          </cell>
        </row>
        <row r="18">
          <cell r="D18" t="str">
            <v>город Пыть-Ях</v>
          </cell>
        </row>
        <row r="19">
          <cell r="D19" t="str">
            <v>город Радужный</v>
          </cell>
        </row>
        <row r="20">
          <cell r="D20" t="str">
            <v>город Сургут</v>
          </cell>
        </row>
        <row r="21">
          <cell r="D21" t="str">
            <v>город Урай</v>
          </cell>
        </row>
        <row r="22">
          <cell r="D22" t="str">
            <v>город Ханты-Мансийск</v>
          </cell>
        </row>
        <row r="23">
          <cell r="D23" t="str">
            <v>город Югорск</v>
          </cell>
        </row>
        <row r="117">
          <cell r="B117" t="str">
            <v>город Югорск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25">
        <row r="116">
          <cell r="B116" t="str">
            <v>город Ханты-Мансийск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8.00390625" style="0" customWidth="1"/>
    <col min="2" max="2" width="22.75390625" style="0" customWidth="1"/>
    <col min="3" max="3" width="17.875" style="0" customWidth="1"/>
  </cols>
  <sheetData>
    <row r="1" spans="1:5" ht="40.5" customHeight="1">
      <c r="A1" s="65" t="str">
        <f>"Показатели, подлежащие раскрытию в сфере "&amp;TSphere_full&amp;" (План)"</f>
        <v>Показатели, подлежащие раскрытию в сфере утилизации (захоронения) твердых бытовых отходов (План)</v>
      </c>
      <c r="B1" s="65"/>
      <c r="C1" s="65"/>
      <c r="D1" s="35"/>
      <c r="E1" s="35"/>
    </row>
    <row r="3" spans="1:3" ht="12.75">
      <c r="A3" s="1" t="s">
        <v>0</v>
      </c>
      <c r="B3" s="54" t="s">
        <v>1</v>
      </c>
      <c r="C3" s="54"/>
    </row>
    <row r="4" spans="1:3" ht="12.75">
      <c r="A4" s="2"/>
      <c r="B4" s="3"/>
      <c r="C4" s="4"/>
    </row>
    <row r="5" spans="1:3" ht="12.75">
      <c r="A5" s="5" t="s">
        <v>2</v>
      </c>
      <c r="B5" s="55" t="s">
        <v>33</v>
      </c>
      <c r="C5" s="55"/>
    </row>
    <row r="6" spans="1:3" ht="12.75">
      <c r="A6" s="6"/>
      <c r="B6" s="7"/>
      <c r="C6" s="8"/>
    </row>
    <row r="7" spans="1:3" ht="12.75">
      <c r="A7" s="9"/>
      <c r="B7" s="56" t="s">
        <v>3</v>
      </c>
      <c r="C7" s="56"/>
    </row>
    <row r="8" spans="1:3" ht="15.75">
      <c r="A8" s="10" t="str">
        <f>"Сайт"&amp;IF(strPublication="На официальном сайте организации"," организации "," ")&amp;"в сети Интернет"</f>
        <v>Сайт в сети Интернет</v>
      </c>
      <c r="B8" s="57" t="s">
        <v>4</v>
      </c>
      <c r="C8" s="57"/>
    </row>
    <row r="9" spans="1:3" ht="15.75">
      <c r="A9" s="10" t="s">
        <v>5</v>
      </c>
      <c r="B9" s="57"/>
      <c r="C9" s="57"/>
    </row>
    <row r="10" spans="1:3" ht="12.75">
      <c r="A10" s="11"/>
      <c r="B10" s="12"/>
      <c r="C10" s="13"/>
    </row>
    <row r="11" spans="1:3" ht="12.75">
      <c r="A11" s="9"/>
      <c r="B11" s="58" t="s">
        <v>6</v>
      </c>
      <c r="C11" s="58"/>
    </row>
    <row r="12" spans="1:3" ht="22.5">
      <c r="A12" s="5" t="s">
        <v>7</v>
      </c>
      <c r="B12" s="59" t="s">
        <v>103</v>
      </c>
      <c r="C12" s="59"/>
    </row>
    <row r="13" spans="1:3" ht="22.5">
      <c r="A13" s="5" t="s">
        <v>8</v>
      </c>
      <c r="B13" s="59" t="s">
        <v>104</v>
      </c>
      <c r="C13" s="59"/>
    </row>
    <row r="14" spans="1:3" ht="12.75">
      <c r="A14" s="14"/>
      <c r="B14" s="15"/>
      <c r="C14" s="4"/>
    </row>
    <row r="15" spans="1:3" ht="33.75">
      <c r="A15" s="5" t="s">
        <v>9</v>
      </c>
      <c r="B15" s="55" t="s">
        <v>10</v>
      </c>
      <c r="C15" s="55"/>
    </row>
    <row r="16" spans="1:3" ht="16.5">
      <c r="A16" s="16"/>
      <c r="B16" s="17"/>
      <c r="C16" s="17"/>
    </row>
    <row r="17" spans="1:3" ht="16.5">
      <c r="A17" s="18"/>
      <c r="B17" s="19"/>
      <c r="C17" s="19"/>
    </row>
    <row r="18" spans="1:3" ht="38.25" customHeight="1">
      <c r="A18" s="20" t="s">
        <v>11</v>
      </c>
      <c r="B18" s="60" t="s">
        <v>86</v>
      </c>
      <c r="C18" s="60"/>
    </row>
    <row r="19" spans="1:3" ht="12.75">
      <c r="A19" s="14"/>
      <c r="B19" s="6"/>
      <c r="C19" s="21"/>
    </row>
    <row r="20" spans="1:3" ht="12.75">
      <c r="A20" s="14"/>
      <c r="B20" s="6"/>
      <c r="C20" s="21"/>
    </row>
    <row r="21" spans="1:3" ht="12.75">
      <c r="A21" s="20" t="s">
        <v>12</v>
      </c>
      <c r="B21" s="61" t="s">
        <v>87</v>
      </c>
      <c r="C21" s="61"/>
    </row>
    <row r="22" spans="1:3" ht="12.75">
      <c r="A22" s="20" t="s">
        <v>13</v>
      </c>
      <c r="B22" s="61" t="s">
        <v>88</v>
      </c>
      <c r="C22" s="61"/>
    </row>
    <row r="23" spans="1:3" ht="12.75">
      <c r="A23" s="14"/>
      <c r="B23" s="6"/>
      <c r="C23" s="21"/>
    </row>
    <row r="24" spans="1:3" ht="26.25" customHeight="1">
      <c r="A24" s="5" t="s">
        <v>14</v>
      </c>
      <c r="B24" s="64" t="s">
        <v>15</v>
      </c>
      <c r="C24" s="64"/>
    </row>
    <row r="25" spans="1:3" ht="12.75">
      <c r="A25" s="5"/>
      <c r="B25" s="5"/>
      <c r="C25" s="5"/>
    </row>
    <row r="26" spans="1:3" ht="12.75">
      <c r="A26" s="14"/>
      <c r="B26" s="6"/>
      <c r="C26" s="21"/>
    </row>
    <row r="27" spans="1:3" ht="12.75">
      <c r="A27" s="5" t="s">
        <v>16</v>
      </c>
      <c r="B27" s="55" t="s">
        <v>17</v>
      </c>
      <c r="C27" s="55"/>
    </row>
    <row r="28" spans="1:3" ht="12.75">
      <c r="A28" s="14"/>
      <c r="B28" s="6"/>
      <c r="C28" s="21"/>
    </row>
    <row r="29" spans="1:3" ht="22.5">
      <c r="A29" s="5" t="s">
        <v>18</v>
      </c>
      <c r="B29" s="55" t="s">
        <v>10</v>
      </c>
      <c r="C29" s="55"/>
    </row>
    <row r="30" spans="1:3" ht="12.75">
      <c r="A30" s="14"/>
      <c r="B30" s="6"/>
      <c r="C30" s="21"/>
    </row>
    <row r="31" spans="1:3" ht="16.5">
      <c r="A31" s="18"/>
      <c r="B31" s="22"/>
      <c r="C31" s="22"/>
    </row>
    <row r="32" spans="1:3" ht="33.75">
      <c r="A32" s="23" t="str">
        <f>"Муниципальный район, на территории которого "&amp;IF(TSphere="ТБО","оказывает услуги данная организация","размещена система "&amp;IF(TSphere="ТС","теплоснабжения","коммунальной инфраструктуры"))</f>
        <v>Муниципальный район, на территории которого оказывает услуги данная организация</v>
      </c>
      <c r="B32" s="66" t="str">
        <f>"Муниципальное образование, на территории которого "&amp;IF(TSphere="ТБО","оказывает услуги данная организация","размещена система "&amp;IF(TSphere="ТС","теплоснабжения","коммунальной инфраструктуры"))</f>
        <v>Муниципальное образование, на территории которого оказывает услуги данная организация</v>
      </c>
      <c r="C32" s="66"/>
    </row>
    <row r="33" spans="1:3" ht="12.75">
      <c r="A33" s="24" t="s">
        <v>19</v>
      </c>
      <c r="B33" s="24" t="s">
        <v>20</v>
      </c>
      <c r="C33" s="25" t="s">
        <v>21</v>
      </c>
    </row>
    <row r="34" spans="1:3" ht="12.75">
      <c r="A34" s="67" t="s">
        <v>89</v>
      </c>
      <c r="B34" s="26" t="s">
        <v>89</v>
      </c>
      <c r="C34" s="27" t="s">
        <v>90</v>
      </c>
    </row>
    <row r="35" spans="1:3" ht="12.75">
      <c r="A35" s="68"/>
      <c r="B35" s="28"/>
      <c r="C35" s="29"/>
    </row>
    <row r="36" spans="1:3" ht="12.75">
      <c r="A36" s="30"/>
      <c r="B36" s="31"/>
      <c r="C36" s="7"/>
    </row>
    <row r="37" spans="1:3" ht="12.75">
      <c r="A37" s="9"/>
      <c r="B37" s="62" t="s">
        <v>22</v>
      </c>
      <c r="C37" s="62"/>
    </row>
    <row r="38" spans="1:3" ht="12.75" customHeight="1">
      <c r="A38" s="10" t="s">
        <v>23</v>
      </c>
      <c r="B38" s="63" t="s">
        <v>91</v>
      </c>
      <c r="C38" s="63"/>
    </row>
    <row r="39" spans="1:3" ht="12.75" customHeight="1">
      <c r="A39" s="10" t="s">
        <v>24</v>
      </c>
      <c r="B39" s="63" t="s">
        <v>91</v>
      </c>
      <c r="C39" s="63"/>
    </row>
    <row r="40" spans="1:3" ht="12.75">
      <c r="A40" s="32"/>
      <c r="B40" s="33"/>
      <c r="C40" s="33"/>
    </row>
    <row r="41" spans="1:3" ht="12.75">
      <c r="A41" s="9"/>
      <c r="B41" s="62" t="s">
        <v>25</v>
      </c>
      <c r="C41" s="62"/>
    </row>
    <row r="42" spans="1:3" ht="12.75" customHeight="1">
      <c r="A42" s="10" t="s">
        <v>26</v>
      </c>
      <c r="B42" s="63" t="s">
        <v>101</v>
      </c>
      <c r="C42" s="63"/>
    </row>
    <row r="43" spans="1:3" ht="12.75">
      <c r="A43" s="10" t="s">
        <v>27</v>
      </c>
      <c r="B43" s="63" t="s">
        <v>102</v>
      </c>
      <c r="C43" s="63"/>
    </row>
    <row r="44" spans="1:3" ht="12.75">
      <c r="A44" s="32"/>
      <c r="B44" s="33"/>
      <c r="C44" s="33"/>
    </row>
    <row r="45" spans="1:3" ht="12.75">
      <c r="A45" s="9"/>
      <c r="B45" s="62" t="s">
        <v>28</v>
      </c>
      <c r="C45" s="62"/>
    </row>
    <row r="46" spans="1:3" ht="12.75" customHeight="1">
      <c r="A46" s="10" t="s">
        <v>26</v>
      </c>
      <c r="B46" s="63" t="s">
        <v>92</v>
      </c>
      <c r="C46" s="63"/>
    </row>
    <row r="47" spans="1:3" ht="12.75">
      <c r="A47" s="10" t="s">
        <v>27</v>
      </c>
      <c r="B47" s="63" t="s">
        <v>93</v>
      </c>
      <c r="C47" s="63"/>
    </row>
    <row r="48" spans="1:3" ht="12.75">
      <c r="A48" s="32"/>
      <c r="B48" s="33"/>
      <c r="C48" s="33"/>
    </row>
    <row r="49" spans="1:3" ht="12.75">
      <c r="A49" s="9"/>
      <c r="B49" s="62" t="s">
        <v>29</v>
      </c>
      <c r="C49" s="62"/>
    </row>
    <row r="50" spans="1:3" ht="12.75" customHeight="1">
      <c r="A50" s="10" t="s">
        <v>26</v>
      </c>
      <c r="B50" s="63" t="s">
        <v>94</v>
      </c>
      <c r="C50" s="63"/>
    </row>
    <row r="51" spans="1:3" ht="12.75">
      <c r="A51" s="34" t="s">
        <v>30</v>
      </c>
      <c r="B51" s="63" t="s">
        <v>31</v>
      </c>
      <c r="C51" s="63"/>
    </row>
    <row r="52" spans="1:3" ht="12.75">
      <c r="A52" s="34" t="s">
        <v>27</v>
      </c>
      <c r="B52" s="63" t="s">
        <v>95</v>
      </c>
      <c r="C52" s="63"/>
    </row>
    <row r="53" spans="1:3" ht="12.75">
      <c r="A53" s="34" t="s">
        <v>32</v>
      </c>
      <c r="B53" s="63" t="s">
        <v>96</v>
      </c>
      <c r="C53" s="63"/>
    </row>
  </sheetData>
  <sheetProtection password="C7FF" sheet="1" objects="1" scenarios="1" selectLockedCells="1" selectUnlockedCells="1"/>
  <mergeCells count="32">
    <mergeCell ref="A1:C1"/>
    <mergeCell ref="B50:C50"/>
    <mergeCell ref="B51:C51"/>
    <mergeCell ref="B52:C52"/>
    <mergeCell ref="B39:C39"/>
    <mergeCell ref="B41:C41"/>
    <mergeCell ref="B42:C42"/>
    <mergeCell ref="B43:C43"/>
    <mergeCell ref="B32:C32"/>
    <mergeCell ref="A34:A35"/>
    <mergeCell ref="B38:C38"/>
    <mergeCell ref="B22:C22"/>
    <mergeCell ref="B24:C24"/>
    <mergeCell ref="B27:C27"/>
    <mergeCell ref="B29:C29"/>
    <mergeCell ref="B53:C53"/>
    <mergeCell ref="B45:C45"/>
    <mergeCell ref="B46:C46"/>
    <mergeCell ref="B47:C47"/>
    <mergeCell ref="B49:C49"/>
    <mergeCell ref="B12:C12"/>
    <mergeCell ref="B13:C13"/>
    <mergeCell ref="B15:C15"/>
    <mergeCell ref="B18:C18"/>
    <mergeCell ref="B21:C21"/>
    <mergeCell ref="B37:C37"/>
    <mergeCell ref="B3:C3"/>
    <mergeCell ref="B5:C5"/>
    <mergeCell ref="B7:C7"/>
    <mergeCell ref="B8:C8"/>
    <mergeCell ref="B9:C9"/>
    <mergeCell ref="B11:C11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B46:C47 B42:C43 B38:C39 B50:C53">
      <formula1>900</formula1>
    </dataValidation>
    <dataValidation allowBlank="1" sqref="B24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B22"/>
    <dataValidation type="textLength" allowBlank="1" showInputMessage="1" showErrorMessage="1" prompt="10-12 символов" sqref="B21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B5">
      <formula1>"На официальном сайте организации,На сайте регулирующего органа"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B8:B9">
      <formula1>"a"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B1">
      <selection activeCell="K27" sqref="K27"/>
    </sheetView>
  </sheetViews>
  <sheetFormatPr defaultColWidth="9.00390625" defaultRowHeight="12.75"/>
  <cols>
    <col min="1" max="1" width="5.375" style="0" customWidth="1"/>
    <col min="2" max="2" width="44.00390625" style="0" customWidth="1"/>
    <col min="3" max="3" width="10.125" style="0" customWidth="1"/>
    <col min="4" max="6" width="15.125" style="0" customWidth="1"/>
  </cols>
  <sheetData>
    <row r="1" spans="1:6" ht="51.75" customHeight="1">
      <c r="A1" s="71" t="s">
        <v>34</v>
      </c>
      <c r="B1" s="71"/>
      <c r="C1" s="71"/>
      <c r="D1" s="71"/>
      <c r="E1" s="71"/>
      <c r="F1" s="71"/>
    </row>
    <row r="2" spans="1:6" ht="29.25" customHeight="1">
      <c r="A2" s="72" t="s">
        <v>86</v>
      </c>
      <c r="B2" s="73"/>
      <c r="C2" s="73"/>
      <c r="D2" s="73"/>
      <c r="E2" s="73"/>
      <c r="F2" s="74"/>
    </row>
    <row r="3" spans="1:6" ht="12.75" customHeight="1">
      <c r="A3" s="69" t="s">
        <v>35</v>
      </c>
      <c r="B3" s="69" t="s">
        <v>36</v>
      </c>
      <c r="C3" s="69" t="s">
        <v>37</v>
      </c>
      <c r="D3" s="50">
        <v>42736</v>
      </c>
      <c r="E3" s="50">
        <v>43101</v>
      </c>
      <c r="F3" s="50">
        <v>43466</v>
      </c>
    </row>
    <row r="4" spans="1:6" ht="12.75" customHeight="1">
      <c r="A4" s="69"/>
      <c r="B4" s="69"/>
      <c r="C4" s="69"/>
      <c r="D4" s="50">
        <v>43100</v>
      </c>
      <c r="E4" s="50">
        <v>43465</v>
      </c>
      <c r="F4" s="50">
        <v>43830</v>
      </c>
    </row>
    <row r="5" spans="1:6" ht="33.75" customHeight="1">
      <c r="A5" s="70"/>
      <c r="B5" s="70"/>
      <c r="C5" s="70"/>
      <c r="D5" s="36" t="s">
        <v>38</v>
      </c>
      <c r="E5" s="36" t="s">
        <v>38</v>
      </c>
      <c r="F5" s="36" t="s">
        <v>38</v>
      </c>
    </row>
    <row r="6" spans="1:6" ht="12.75">
      <c r="A6" s="37" t="s">
        <v>39</v>
      </c>
      <c r="B6" s="37" t="s">
        <v>40</v>
      </c>
      <c r="C6" s="37" t="s">
        <v>41</v>
      </c>
      <c r="D6" s="37" t="s">
        <v>42</v>
      </c>
      <c r="E6" s="37" t="s">
        <v>42</v>
      </c>
      <c r="F6" s="37" t="s">
        <v>42</v>
      </c>
    </row>
    <row r="7" spans="1:6" ht="78" customHeight="1">
      <c r="A7" s="38" t="s">
        <v>39</v>
      </c>
      <c r="B7" s="39" t="s">
        <v>43</v>
      </c>
      <c r="C7" s="38" t="s">
        <v>44</v>
      </c>
      <c r="D7" s="40" t="str">
        <f>IF(activity="","",activity)</f>
        <v>Утилизация (захоронение) твердых бытовых отходов и иные виды деятельности</v>
      </c>
      <c r="E7" s="40" t="str">
        <f>IF(activity="","",activity)</f>
        <v>Утилизация (захоронение) твердых бытовых отходов и иные виды деятельности</v>
      </c>
      <c r="F7" s="40" t="str">
        <f>IF(activity="","",activity)</f>
        <v>Утилизация (захоронение) твердых бытовых отходов и иные виды деятельности</v>
      </c>
    </row>
    <row r="8" spans="1:6" ht="12.75">
      <c r="A8" s="38" t="s">
        <v>40</v>
      </c>
      <c r="B8" s="39" t="s">
        <v>45</v>
      </c>
      <c r="C8" s="38" t="s">
        <v>46</v>
      </c>
      <c r="D8" s="41">
        <v>35575.7</v>
      </c>
      <c r="E8" s="41">
        <v>36603.48</v>
      </c>
      <c r="F8" s="41">
        <v>37748.49</v>
      </c>
    </row>
    <row r="9" spans="1:6" ht="38.25">
      <c r="A9" s="38" t="s">
        <v>41</v>
      </c>
      <c r="B9" s="39" t="s">
        <v>47</v>
      </c>
      <c r="C9" s="38" t="s">
        <v>46</v>
      </c>
      <c r="D9" s="42">
        <f>SUM(D10:D15)+D16+D17+SUM(D20:D24)</f>
        <v>33590.742999999995</v>
      </c>
      <c r="E9" s="42">
        <f>SUM(E10:E15)+E16+E17+SUM(E20:E24)</f>
        <v>34522.84</v>
      </c>
      <c r="F9" s="42">
        <f>SUM(F10:F15)+F16+F17+SUM(F20:F24)</f>
        <v>35567.479999999996</v>
      </c>
    </row>
    <row r="10" spans="1:6" ht="12.75">
      <c r="A10" s="38" t="s">
        <v>48</v>
      </c>
      <c r="B10" s="43" t="s">
        <v>49</v>
      </c>
      <c r="C10" s="38" t="s">
        <v>46</v>
      </c>
      <c r="D10" s="41">
        <v>5780.1</v>
      </c>
      <c r="E10" s="41">
        <v>6011.31</v>
      </c>
      <c r="F10" s="41">
        <v>6251.76</v>
      </c>
    </row>
    <row r="11" spans="1:6" ht="25.5">
      <c r="A11" s="38" t="s">
        <v>50</v>
      </c>
      <c r="B11" s="43" t="s">
        <v>51</v>
      </c>
      <c r="C11" s="38" t="s">
        <v>46</v>
      </c>
      <c r="D11" s="41">
        <v>1757.15</v>
      </c>
      <c r="E11" s="41">
        <v>1827.44</v>
      </c>
      <c r="F11" s="41">
        <v>1900.53</v>
      </c>
    </row>
    <row r="12" spans="1:6" ht="25.5">
      <c r="A12" s="38" t="s">
        <v>52</v>
      </c>
      <c r="B12" s="43" t="s">
        <v>53</v>
      </c>
      <c r="C12" s="38" t="s">
        <v>46</v>
      </c>
      <c r="D12" s="41">
        <v>3473.8</v>
      </c>
      <c r="E12" s="41">
        <v>2924.8</v>
      </c>
      <c r="F12" s="41">
        <v>2924.8</v>
      </c>
    </row>
    <row r="13" spans="1:6" ht="24" customHeight="1">
      <c r="A13" s="46" t="s">
        <v>54</v>
      </c>
      <c r="B13" s="43" t="s">
        <v>100</v>
      </c>
      <c r="C13" s="38" t="s">
        <v>46</v>
      </c>
      <c r="D13" s="41">
        <v>6154</v>
      </c>
      <c r="E13" s="41">
        <v>6412.47</v>
      </c>
      <c r="F13" s="41">
        <v>6418.62</v>
      </c>
    </row>
    <row r="14" spans="1:6" ht="25.5">
      <c r="A14" s="46" t="s">
        <v>56</v>
      </c>
      <c r="B14" s="43" t="s">
        <v>55</v>
      </c>
      <c r="C14" s="38" t="s">
        <v>46</v>
      </c>
      <c r="D14" s="41">
        <v>54</v>
      </c>
      <c r="E14" s="41">
        <v>54</v>
      </c>
      <c r="F14" s="41">
        <v>54</v>
      </c>
    </row>
    <row r="15" spans="1:6" ht="12.75">
      <c r="A15" s="46" t="s">
        <v>58</v>
      </c>
      <c r="B15" s="43" t="s">
        <v>57</v>
      </c>
      <c r="C15" s="38" t="s">
        <v>46</v>
      </c>
      <c r="D15" s="41">
        <v>1450.96</v>
      </c>
      <c r="E15" s="41">
        <v>1741.44</v>
      </c>
      <c r="F15" s="41">
        <v>1813.91</v>
      </c>
    </row>
    <row r="16" spans="1:6" ht="25.5">
      <c r="A16" s="46" t="s">
        <v>60</v>
      </c>
      <c r="B16" s="43" t="s">
        <v>59</v>
      </c>
      <c r="C16" s="38" t="s">
        <v>46</v>
      </c>
      <c r="D16" s="41">
        <v>6242.82</v>
      </c>
      <c r="E16" s="41">
        <v>6505.56</v>
      </c>
      <c r="F16" s="41">
        <v>6765.78</v>
      </c>
    </row>
    <row r="17" spans="1:8" ht="25.5">
      <c r="A17" s="46" t="s">
        <v>64</v>
      </c>
      <c r="B17" s="43" t="s">
        <v>61</v>
      </c>
      <c r="C17" s="38" t="s">
        <v>46</v>
      </c>
      <c r="D17" s="41">
        <v>829.743</v>
      </c>
      <c r="E17" s="41">
        <v>864.59</v>
      </c>
      <c r="F17" s="41">
        <v>901.77</v>
      </c>
      <c r="H17" s="51"/>
    </row>
    <row r="18" spans="1:6" ht="38.25">
      <c r="A18" s="46" t="s">
        <v>97</v>
      </c>
      <c r="B18" s="44" t="s">
        <v>62</v>
      </c>
      <c r="C18" s="38" t="s">
        <v>46</v>
      </c>
      <c r="D18" s="45">
        <v>0</v>
      </c>
      <c r="E18" s="45">
        <v>0</v>
      </c>
      <c r="F18" s="45">
        <v>0</v>
      </c>
    </row>
    <row r="19" spans="1:6" ht="25.5">
      <c r="A19" s="46" t="s">
        <v>98</v>
      </c>
      <c r="B19" s="44" t="s">
        <v>63</v>
      </c>
      <c r="C19" s="38" t="s">
        <v>46</v>
      </c>
      <c r="D19" s="45">
        <v>0</v>
      </c>
      <c r="E19" s="45">
        <v>0</v>
      </c>
      <c r="F19" s="45">
        <v>0</v>
      </c>
    </row>
    <row r="20" spans="1:6" ht="51">
      <c r="A20" s="46" t="s">
        <v>66</v>
      </c>
      <c r="B20" s="43" t="s">
        <v>65</v>
      </c>
      <c r="C20" s="38" t="s">
        <v>46</v>
      </c>
      <c r="D20" s="41"/>
      <c r="E20" s="41"/>
      <c r="F20" s="41"/>
    </row>
    <row r="21" spans="1:7" ht="12.75">
      <c r="A21" s="46" t="s">
        <v>68</v>
      </c>
      <c r="B21" s="47" t="s">
        <v>67</v>
      </c>
      <c r="C21" s="38" t="s">
        <v>46</v>
      </c>
      <c r="D21" s="41">
        <v>312.46</v>
      </c>
      <c r="E21" s="41">
        <v>329.02</v>
      </c>
      <c r="F21" s="41">
        <v>346.46</v>
      </c>
      <c r="G21" t="s">
        <v>85</v>
      </c>
    </row>
    <row r="22" spans="1:6" ht="12.75">
      <c r="A22" s="46" t="s">
        <v>70</v>
      </c>
      <c r="B22" s="47" t="s">
        <v>69</v>
      </c>
      <c r="C22" s="38" t="s">
        <v>46</v>
      </c>
      <c r="D22" s="41">
        <v>7535.71</v>
      </c>
      <c r="E22" s="41">
        <v>7852.21</v>
      </c>
      <c r="F22" s="41">
        <v>8189.85</v>
      </c>
    </row>
    <row r="23" spans="1:6" ht="12.75">
      <c r="A23" s="46" t="s">
        <v>72</v>
      </c>
      <c r="B23" s="47" t="s">
        <v>71</v>
      </c>
      <c r="C23" s="38" t="s">
        <v>46</v>
      </c>
      <c r="D23" s="41">
        <v>0</v>
      </c>
      <c r="E23" s="41">
        <v>0</v>
      </c>
      <c r="F23" s="41">
        <v>0</v>
      </c>
    </row>
    <row r="24" spans="1:8" ht="25.5">
      <c r="A24" s="46" t="s">
        <v>99</v>
      </c>
      <c r="B24" s="47" t="s">
        <v>73</v>
      </c>
      <c r="C24" s="38" t="s">
        <v>46</v>
      </c>
      <c r="D24" s="41"/>
      <c r="E24" s="41"/>
      <c r="F24" s="41"/>
      <c r="H24" s="51"/>
    </row>
    <row r="25" spans="1:6" ht="25.5">
      <c r="A25" s="46" t="s">
        <v>42</v>
      </c>
      <c r="B25" s="39" t="s">
        <v>74</v>
      </c>
      <c r="C25" s="38" t="s">
        <v>46</v>
      </c>
      <c r="D25" s="41">
        <f>D8-D9</f>
        <v>1984.9570000000022</v>
      </c>
      <c r="E25" s="41">
        <f>E8-E9</f>
        <v>2080.6400000000067</v>
      </c>
      <c r="F25" s="41">
        <f>F8-F9</f>
        <v>2181.010000000002</v>
      </c>
    </row>
    <row r="26" spans="1:6" ht="25.5">
      <c r="A26" s="46" t="s">
        <v>75</v>
      </c>
      <c r="B26" s="39" t="s">
        <v>76</v>
      </c>
      <c r="C26" s="38" t="s">
        <v>46</v>
      </c>
      <c r="D26" s="41">
        <f>D25-12.78</f>
        <v>1972.1770000000022</v>
      </c>
      <c r="E26" s="41">
        <f>E25-12.78</f>
        <v>2067.8600000000065</v>
      </c>
      <c r="F26" s="41">
        <f>F25-12.78</f>
        <v>2168.230000000002</v>
      </c>
    </row>
    <row r="27" spans="1:6" ht="63.75">
      <c r="A27" s="46" t="s">
        <v>77</v>
      </c>
      <c r="B27" s="43" t="s">
        <v>78</v>
      </c>
      <c r="C27" s="38" t="s">
        <v>46</v>
      </c>
      <c r="D27" s="41">
        <v>0</v>
      </c>
      <c r="E27" s="41">
        <v>0</v>
      </c>
      <c r="F27" s="41">
        <v>0</v>
      </c>
    </row>
    <row r="28" spans="1:6" ht="25.5">
      <c r="A28" s="46" t="s">
        <v>79</v>
      </c>
      <c r="B28" s="39" t="s">
        <v>80</v>
      </c>
      <c r="C28" s="38" t="s">
        <v>81</v>
      </c>
      <c r="D28" s="53">
        <f>311.99</f>
        <v>311.99</v>
      </c>
      <c r="E28" s="53">
        <v>311.997</v>
      </c>
      <c r="F28" s="53">
        <v>311.997</v>
      </c>
    </row>
    <row r="29" spans="1:6" ht="25.5">
      <c r="A29" s="46" t="s">
        <v>82</v>
      </c>
      <c r="B29" s="39" t="s">
        <v>83</v>
      </c>
      <c r="C29" s="38" t="s">
        <v>84</v>
      </c>
      <c r="D29" s="48">
        <v>11.3</v>
      </c>
      <c r="E29" s="48">
        <v>11.3</v>
      </c>
      <c r="F29" s="48">
        <v>11.3</v>
      </c>
    </row>
    <row r="30" ht="12.75">
      <c r="A30" s="49"/>
    </row>
    <row r="31" ht="12.75">
      <c r="A31" s="49"/>
    </row>
    <row r="34" spans="4:6" ht="12.75">
      <c r="D34" s="52"/>
      <c r="E34" s="52"/>
      <c r="F34" s="52"/>
    </row>
  </sheetData>
  <sheetProtection password="C7FF" sheet="1" objects="1" scenarios="1" selectLockedCells="1" selectUnlockedCells="1"/>
  <mergeCells count="5">
    <mergeCell ref="C3:C5"/>
    <mergeCell ref="B3:B5"/>
    <mergeCell ref="A3:A5"/>
    <mergeCell ref="A1:F1"/>
    <mergeCell ref="A2:F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21:B24">
      <formula1>900</formula1>
    </dataValidation>
    <dataValidation type="decimal" allowBlank="1" showInputMessage="1" showErrorMessage="1" error="Значение должно быть действительным числом" sqref="D8:F8 D10:F29">
      <formula1>-999999999</formula1>
      <formula2>999999999999</formula2>
    </dataValidation>
    <dataValidation type="decimal" allowBlank="1" showInputMessage="1" showErrorMessage="1" sqref="D9:F9">
      <formula1>-999999999</formula1>
      <formula2>999999999999</formula2>
    </dataValidation>
  </dataValidations>
  <printOptions/>
  <pageMargins left="0.75" right="0.16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Циценко Руслана Анатольевна</cp:lastModifiedBy>
  <cp:lastPrinted>2014-08-12T08:10:56Z</cp:lastPrinted>
  <dcterms:created xsi:type="dcterms:W3CDTF">2014-08-01T03:52:09Z</dcterms:created>
  <dcterms:modified xsi:type="dcterms:W3CDTF">2017-04-04T10:05:14Z</dcterms:modified>
  <cp:category/>
  <cp:version/>
  <cp:contentType/>
  <cp:contentStatus/>
</cp:coreProperties>
</file>